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Enxhi\Desktop\programi transparences dok\Informacion per procedurat e prokurimit, procedurat konkurruese te koncesionit partneriteti\"/>
    </mc:Choice>
  </mc:AlternateContent>
  <xr:revisionPtr revIDLastSave="0" documentId="8_{4DCE6BF7-E3D7-4782-8C95-EE6B72DD92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penzimet e bera per  vitin 20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G13" i="2" l="1"/>
  <c r="G11" i="2"/>
  <c r="F36" i="2"/>
  <c r="F37" i="2"/>
  <c r="G31" i="2"/>
  <c r="F25" i="2"/>
  <c r="F29" i="2"/>
  <c r="F12" i="2"/>
  <c r="F20" i="2"/>
  <c r="F24" i="2"/>
  <c r="F10" i="2" l="1"/>
  <c r="G10" i="2" s="1"/>
  <c r="G36" i="2" l="1"/>
  <c r="F21" i="2" l="1"/>
  <c r="F23" i="2"/>
  <c r="G23" i="2" s="1"/>
  <c r="G14" i="2"/>
  <c r="G16" i="2"/>
  <c r="G18" i="2"/>
  <c r="G19" i="2"/>
  <c r="G21" i="2"/>
  <c r="G22" i="2"/>
  <c r="G25" i="2"/>
  <c r="G28" i="2"/>
  <c r="G29" i="2"/>
  <c r="G33" i="2"/>
  <c r="G34" i="2"/>
  <c r="G35" i="2"/>
  <c r="G37" i="2"/>
  <c r="G24" i="2"/>
  <c r="F22" i="2"/>
  <c r="G12" i="2" l="1"/>
  <c r="G9" i="2" l="1"/>
  <c r="F15" i="2"/>
  <c r="G15" i="2" s="1"/>
  <c r="G20" i="2" l="1"/>
  <c r="F38" i="2"/>
  <c r="G38" i="2"/>
  <c r="A3" i="2"/>
</calcChain>
</file>

<file path=xl/sharedStrings.xml><?xml version="1.0" encoding="utf-8"?>
<sst xmlns="http://schemas.openxmlformats.org/spreadsheetml/2006/main" count="145" uniqueCount="61">
  <si>
    <t>Kodi</t>
  </si>
  <si>
    <t>INSTITUCIONI QENDROR</t>
  </si>
  <si>
    <t>Nr.ref.</t>
  </si>
  <si>
    <t>Artikulli</t>
  </si>
  <si>
    <t>Te tenderit</t>
  </si>
  <si>
    <t xml:space="preserve">Investim </t>
  </si>
  <si>
    <t>Shpenzime</t>
  </si>
  <si>
    <t>Prokurimit</t>
  </si>
  <si>
    <t>Gjate vitit</t>
  </si>
  <si>
    <t xml:space="preserve">Buxheti </t>
  </si>
  <si>
    <t>Totali</t>
  </si>
  <si>
    <t>Shpenzuar</t>
  </si>
  <si>
    <t>Kancelari</t>
  </si>
  <si>
    <t>Sherbime te printimit dhe publikimit</t>
  </si>
  <si>
    <t>Furnizime me materiale te tjera zyre dhe te pergjithshme</t>
  </si>
  <si>
    <t>Energji elektrike</t>
  </si>
  <si>
    <t>Telefon</t>
  </si>
  <si>
    <t>Uje</t>
  </si>
  <si>
    <t>Sherbime Postare</t>
  </si>
  <si>
    <t>Karburant dhe lubrifikant</t>
  </si>
  <si>
    <t>Sherbime te tjera</t>
  </si>
  <si>
    <t>Lende djegse per ngrohje</t>
  </si>
  <si>
    <t>Pjese kembimi</t>
  </si>
  <si>
    <t>Mirembajtje te mjeteve te transportit</t>
  </si>
  <si>
    <t>Kosto e sigurimit te mjeteve te transportit</t>
  </si>
  <si>
    <t>Sherbime te tjera transporti</t>
  </si>
  <si>
    <t>Mirembajtje objekti</t>
  </si>
  <si>
    <t>Mirembajtje te tjera rutine</t>
  </si>
  <si>
    <t>Mirembajtje materiale zyre dhe te pergjithshme</t>
  </si>
  <si>
    <t>Blerje Bileta Transporti  Ajror Nderkombetar</t>
  </si>
  <si>
    <t>Dieta</t>
  </si>
  <si>
    <t>Te tjera materiale dhe sherbime specifike</t>
  </si>
  <si>
    <t>Kosto e trajnimit dhe seminareve</t>
  </si>
  <si>
    <t>Kosto e reklamimit dhe publikimeve</t>
  </si>
  <si>
    <t>Pritje/Percjellje</t>
  </si>
  <si>
    <t>Qera per Zyra Rajonale</t>
  </si>
  <si>
    <t>SHPENZIME(MALLRA DHE SHERBIME)</t>
  </si>
  <si>
    <t>Blerje me vlere nen 100.000 lek</t>
  </si>
  <si>
    <t>Shpenzime   direkte</t>
  </si>
  <si>
    <t>Blerje me vlere te vogel</t>
  </si>
  <si>
    <t>Blerje me tender te perqendruar</t>
  </si>
  <si>
    <t>Blerje me sistemin dinamik</t>
  </si>
  <si>
    <t xml:space="preserve">                       ne 000/lek,  me tvsh</t>
  </si>
  <si>
    <t>BEHET</t>
  </si>
  <si>
    <t>-</t>
  </si>
  <si>
    <t>Agjencia Kombetare e Bregdetit</t>
  </si>
  <si>
    <t xml:space="preserve">Ministria e Turizmit dhe  Mjedisit </t>
  </si>
  <si>
    <t>Teprica</t>
  </si>
  <si>
    <t>Ngarkim- Shkarkim</t>
  </si>
  <si>
    <t>Mirembajtje Printerash</t>
  </si>
  <si>
    <t>Mirembajtje Kondicioneresh</t>
  </si>
  <si>
    <t>Mirembajtje e rjetit elektrik dhe ndricimit</t>
  </si>
  <si>
    <t>REGJISTRI I PARASHIKIMEVE TE PROKURIMEVE PUBLIKE  TE REALIZUARA PER VITIN 2020</t>
  </si>
  <si>
    <t xml:space="preserve"> </t>
  </si>
  <si>
    <t>Objekti i Prokurimit</t>
  </si>
  <si>
    <t>Fondi Limit i Pergjithshem</t>
  </si>
  <si>
    <t>Koha e zhvillimit te prokurimit</t>
  </si>
  <si>
    <t>Procedura e prokurimit</t>
  </si>
  <si>
    <t>Burimi i  Financimit</t>
  </si>
  <si>
    <t>Nr.Rendor</t>
  </si>
  <si>
    <t>Materiale Pastrimi dhe sherbime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</si>
</sst>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color indexed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/>
    <xf numFmtId="3" fontId="3" fillId="0" borderId="9" xfId="0" applyNumberFormat="1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3" fontId="3" fillId="0" borderId="10" xfId="0" applyNumberFormat="1" applyFont="1" applyFill="1" applyBorder="1" applyAlignment="1" applyProtection="1">
      <alignment horizontal="center"/>
    </xf>
    <xf numFmtId="3" fontId="3" fillId="0" borderId="10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/>
    <xf numFmtId="3" fontId="3" fillId="0" borderId="1" xfId="0" applyNumberFormat="1" applyFont="1" applyFill="1" applyBorder="1" applyAlignment="1" applyProtection="1"/>
    <xf numFmtId="3" fontId="3" fillId="0" borderId="3" xfId="0" applyNumberFormat="1" applyFont="1" applyFill="1" applyBorder="1" applyAlignment="1" applyProtection="1">
      <alignment horizontal="center"/>
    </xf>
    <xf numFmtId="0" fontId="1" fillId="0" borderId="1" xfId="0" applyFont="1" applyBorder="1"/>
    <xf numFmtId="0" fontId="7" fillId="0" borderId="3" xfId="0" applyNumberFormat="1" applyFont="1" applyFill="1" applyBorder="1" applyAlignment="1" applyProtection="1"/>
    <xf numFmtId="3" fontId="3" fillId="0" borderId="8" xfId="0" applyNumberFormat="1" applyFont="1" applyFill="1" applyBorder="1" applyAlignment="1" applyProtection="1"/>
    <xf numFmtId="3" fontId="3" fillId="0" borderId="3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9" fillId="0" borderId="1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/>
    <xf numFmtId="3" fontId="9" fillId="0" borderId="3" xfId="0" applyNumberFormat="1" applyFont="1" applyFill="1" applyBorder="1" applyAlignment="1" applyProtection="1">
      <alignment horizontal="center"/>
    </xf>
    <xf numFmtId="3" fontId="9" fillId="0" borderId="10" xfId="0" applyNumberFormat="1" applyFont="1" applyFill="1" applyBorder="1" applyAlignment="1" applyProtection="1">
      <alignment horizontal="center"/>
    </xf>
    <xf numFmtId="3" fontId="9" fillId="0" borderId="1" xfId="0" applyNumberFormat="1" applyFont="1" applyFill="1" applyBorder="1" applyAlignment="1" applyProtection="1">
      <alignment horizontal="center"/>
    </xf>
    <xf numFmtId="0" fontId="0" fillId="0" borderId="1" xfId="0" applyBorder="1"/>
    <xf numFmtId="3" fontId="7" fillId="0" borderId="1" xfId="0" applyNumberFormat="1" applyFont="1" applyFill="1" applyBorder="1" applyAlignment="1" applyProtection="1">
      <alignment horizontal="center"/>
    </xf>
    <xf numFmtId="3" fontId="0" fillId="0" borderId="1" xfId="0" applyNumberFormat="1" applyBorder="1"/>
    <xf numFmtId="3" fontId="2" fillId="0" borderId="1" xfId="0" applyNumberFormat="1" applyFont="1" applyFill="1" applyBorder="1" applyAlignment="1" applyProtection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3" fontId="3" fillId="0" borderId="7" xfId="0" applyNumberFormat="1" applyFont="1" applyFill="1" applyBorder="1" applyAlignment="1" applyProtection="1"/>
    <xf numFmtId="3" fontId="10" fillId="0" borderId="7" xfId="0" applyNumberFormat="1" applyFont="1" applyFill="1" applyBorder="1" applyAlignment="1" applyProtection="1"/>
    <xf numFmtId="0" fontId="0" fillId="0" borderId="0" xfId="0" applyAlignment="1">
      <alignment horizontal="right"/>
    </xf>
    <xf numFmtId="0" fontId="3" fillId="2" borderId="11" xfId="0" applyNumberFormat="1" applyFont="1" applyFill="1" applyBorder="1" applyAlignment="1" applyProtection="1"/>
    <xf numFmtId="0" fontId="3" fillId="2" borderId="12" xfId="0" applyFont="1" applyFill="1" applyBorder="1"/>
    <xf numFmtId="0" fontId="3" fillId="2" borderId="3" xfId="0" applyFont="1" applyFill="1" applyBorder="1"/>
    <xf numFmtId="0" fontId="3" fillId="2" borderId="1" xfId="0" applyNumberFormat="1" applyFont="1" applyFill="1" applyBorder="1" applyAlignment="1" applyProtection="1"/>
    <xf numFmtId="3" fontId="11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3" fontId="0" fillId="0" borderId="1" xfId="0" applyNumberFormat="1" applyBorder="1" applyAlignment="1">
      <alignment horizontal="right"/>
    </xf>
    <xf numFmtId="3" fontId="4" fillId="0" borderId="4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/>
    <xf numFmtId="3" fontId="3" fillId="0" borderId="5" xfId="0" applyNumberFormat="1" applyFont="1" applyFill="1" applyBorder="1" applyAlignment="1" applyProtection="1"/>
    <xf numFmtId="3" fontId="3" fillId="0" borderId="5" xfId="0" applyNumberFormat="1" applyFont="1" applyFill="1" applyBorder="1" applyAlignment="1" applyProtection="1">
      <alignment horizontal="center"/>
    </xf>
    <xf numFmtId="3" fontId="3" fillId="0" borderId="6" xfId="0" applyNumberFormat="1" applyFont="1" applyFill="1" applyBorder="1" applyAlignment="1" applyProtection="1">
      <alignment horizontal="center"/>
    </xf>
    <xf numFmtId="3" fontId="3" fillId="0" borderId="4" xfId="0" applyNumberFormat="1" applyFont="1" applyFill="1" applyBorder="1" applyAlignment="1" applyProtection="1">
      <alignment horizontal="center"/>
    </xf>
    <xf numFmtId="3" fontId="4" fillId="0" borderId="5" xfId="0" applyNumberFormat="1" applyFont="1" applyFill="1" applyBorder="1" applyAlignment="1" applyProtection="1"/>
    <xf numFmtId="3" fontId="4" fillId="0" borderId="4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3" fontId="3" fillId="0" borderId="13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center"/>
    </xf>
    <xf numFmtId="3" fontId="3" fillId="0" borderId="7" xfId="0" applyNumberFormat="1" applyFont="1" applyFill="1" applyBorder="1" applyAlignment="1" applyProtection="1">
      <alignment horizontal="left"/>
    </xf>
    <xf numFmtId="0" fontId="12" fillId="0" borderId="1" xfId="0" applyNumberFormat="1" applyFont="1" applyFill="1" applyBorder="1" applyAlignment="1" applyProtection="1"/>
    <xf numFmtId="3" fontId="13" fillId="0" borderId="1" xfId="0" applyNumberFormat="1" applyFont="1" applyFill="1" applyBorder="1" applyAlignment="1" applyProtection="1">
      <alignment horizontal="center"/>
    </xf>
    <xf numFmtId="3" fontId="14" fillId="0" borderId="1" xfId="0" applyNumberFormat="1" applyFont="1" applyFill="1" applyBorder="1" applyAlignment="1" applyProtection="1"/>
    <xf numFmtId="3" fontId="14" fillId="0" borderId="1" xfId="0" applyNumberFormat="1" applyFont="1" applyFill="1" applyBorder="1" applyAlignment="1" applyProtection="1">
      <alignment horizontal="center"/>
    </xf>
    <xf numFmtId="0" fontId="13" fillId="0" borderId="1" xfId="0" applyNumberFormat="1" applyFont="1" applyFill="1" applyBorder="1" applyAlignment="1" applyProtection="1"/>
    <xf numFmtId="3" fontId="15" fillId="0" borderId="1" xfId="0" applyNumberFormat="1" applyFont="1" applyFill="1" applyBorder="1" applyAlignment="1" applyProtection="1"/>
    <xf numFmtId="3" fontId="13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/>
    <xf numFmtId="3" fontId="13" fillId="0" borderId="1" xfId="0" applyNumberFormat="1" applyFont="1" applyFill="1" applyBorder="1" applyAlignment="1" applyProtection="1">
      <alignment horizontal="left"/>
    </xf>
    <xf numFmtId="3" fontId="16" fillId="0" borderId="1" xfId="0" applyNumberFormat="1" applyFont="1" applyFill="1" applyBorder="1" applyAlignment="1" applyProtection="1">
      <alignment horizontal="center"/>
    </xf>
    <xf numFmtId="3" fontId="17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9"/>
  <sheetViews>
    <sheetView tabSelected="1" workbookViewId="0">
      <selection activeCell="C10" sqref="C10"/>
    </sheetView>
  </sheetViews>
  <sheetFormatPr defaultRowHeight="15" x14ac:dyDescent="0.25"/>
  <cols>
    <col min="1" max="1" width="11.140625" customWidth="1"/>
    <col min="2" max="2" width="9.5703125" customWidth="1"/>
    <col min="3" max="3" width="47" customWidth="1"/>
    <col min="4" max="4" width="10.7109375" customWidth="1"/>
    <col min="5" max="5" width="9.85546875" customWidth="1"/>
    <col min="6" max="6" width="11.140625" customWidth="1"/>
    <col min="7" max="7" width="10.7109375" customWidth="1"/>
    <col min="8" max="8" width="28.140625" customWidth="1"/>
    <col min="9" max="9" width="33.7109375" customWidth="1"/>
    <col min="10" max="10" width="17.5703125" customWidth="1"/>
    <col min="17" max="17" width="13.85546875" customWidth="1"/>
  </cols>
  <sheetData>
    <row r="2" spans="1:10" x14ac:dyDescent="0.25">
      <c r="A2" t="s">
        <v>53</v>
      </c>
    </row>
    <row r="3" spans="1:10" x14ac:dyDescent="0.25">
      <c r="A3" s="53">
        <f ca="1">A3:J36</f>
        <v>0</v>
      </c>
      <c r="B3" s="54"/>
      <c r="C3" s="55" t="s">
        <v>52</v>
      </c>
      <c r="D3" s="56"/>
      <c r="E3" s="56"/>
      <c r="F3" s="56"/>
      <c r="G3" s="54"/>
      <c r="H3" s="57"/>
      <c r="I3" s="58"/>
      <c r="J3" s="59"/>
    </row>
    <row r="4" spans="1:10" x14ac:dyDescent="0.25">
      <c r="A4" s="53"/>
      <c r="B4" s="60" t="s">
        <v>0</v>
      </c>
      <c r="C4" s="59" t="s">
        <v>1</v>
      </c>
      <c r="D4" s="61" t="s">
        <v>46</v>
      </c>
      <c r="E4" s="54"/>
      <c r="F4" s="54"/>
      <c r="G4" s="54"/>
      <c r="H4" s="59"/>
      <c r="I4" s="59" t="s">
        <v>43</v>
      </c>
      <c r="J4" s="58"/>
    </row>
    <row r="5" spans="1:10" x14ac:dyDescent="0.25">
      <c r="A5" s="54" t="s">
        <v>59</v>
      </c>
      <c r="B5" s="49">
        <v>1026090</v>
      </c>
      <c r="C5" s="59" t="s">
        <v>45</v>
      </c>
      <c r="D5" s="62"/>
      <c r="E5" s="54"/>
      <c r="F5" s="54"/>
      <c r="G5" s="54"/>
      <c r="H5" s="59"/>
      <c r="I5" s="59" t="s">
        <v>2</v>
      </c>
      <c r="J5" s="63"/>
    </row>
    <row r="6" spans="1:10" ht="15.75" thickBot="1" x14ac:dyDescent="0.3">
      <c r="A6" s="50"/>
      <c r="B6" s="51"/>
      <c r="C6" s="30" t="s">
        <v>54</v>
      </c>
      <c r="D6" s="52" t="s">
        <v>55</v>
      </c>
      <c r="E6" s="2"/>
      <c r="F6" s="2"/>
      <c r="G6" s="2"/>
      <c r="H6" s="30" t="s">
        <v>56</v>
      </c>
      <c r="I6" s="30" t="s">
        <v>57</v>
      </c>
      <c r="J6" s="15" t="s">
        <v>58</v>
      </c>
    </row>
    <row r="7" spans="1:10" ht="15.75" thickBot="1" x14ac:dyDescent="0.3">
      <c r="A7" s="41"/>
      <c r="B7" s="42" t="s">
        <v>3</v>
      </c>
      <c r="C7" s="43"/>
      <c r="D7" s="44" t="s">
        <v>42</v>
      </c>
      <c r="E7" s="45"/>
      <c r="F7" s="2"/>
      <c r="G7" s="2"/>
      <c r="H7" s="30" t="s">
        <v>4</v>
      </c>
      <c r="I7" s="30"/>
      <c r="J7" s="15"/>
    </row>
    <row r="8" spans="1:10" ht="15.75" thickBot="1" x14ac:dyDescent="0.3">
      <c r="A8" s="4"/>
      <c r="B8" s="1"/>
      <c r="C8" s="3" t="s">
        <v>36</v>
      </c>
      <c r="D8" s="46" t="s">
        <v>5</v>
      </c>
      <c r="E8" s="44" t="s">
        <v>6</v>
      </c>
      <c r="F8" s="5" t="s">
        <v>11</v>
      </c>
      <c r="G8" s="5" t="s">
        <v>47</v>
      </c>
      <c r="H8" s="47"/>
      <c r="I8" s="43" t="s">
        <v>7</v>
      </c>
      <c r="J8" s="48"/>
    </row>
    <row r="9" spans="1:10" ht="15.75" thickBot="1" x14ac:dyDescent="0.3">
      <c r="A9" s="5">
        <v>1</v>
      </c>
      <c r="B9" s="6">
        <v>6020100</v>
      </c>
      <c r="C9" s="7" t="s">
        <v>12</v>
      </c>
      <c r="D9" s="8"/>
      <c r="E9" s="22">
        <v>600000</v>
      </c>
      <c r="F9" s="21">
        <f>320383+9000+177120</f>
        <v>506503</v>
      </c>
      <c r="G9" s="21">
        <f>E9-F9</f>
        <v>93497</v>
      </c>
      <c r="H9" s="9" t="s">
        <v>8</v>
      </c>
      <c r="I9" s="10" t="s">
        <v>39</v>
      </c>
      <c r="J9" s="11" t="s">
        <v>9</v>
      </c>
    </row>
    <row r="10" spans="1:10" ht="15.75" thickBot="1" x14ac:dyDescent="0.3">
      <c r="A10" s="5">
        <v>2</v>
      </c>
      <c r="B10" s="6">
        <v>6020200</v>
      </c>
      <c r="C10" s="33" t="s">
        <v>60</v>
      </c>
      <c r="D10" s="12"/>
      <c r="E10" s="22">
        <v>240000</v>
      </c>
      <c r="F10" s="21">
        <f>87396+15000+105000</f>
        <v>207396</v>
      </c>
      <c r="G10" s="21">
        <f t="shared" ref="G10:G11" si="0">E10-F10</f>
        <v>32604</v>
      </c>
      <c r="H10" s="9" t="s">
        <v>8</v>
      </c>
      <c r="I10" s="10" t="s">
        <v>39</v>
      </c>
      <c r="J10" s="11" t="s">
        <v>9</v>
      </c>
    </row>
    <row r="11" spans="1:10" ht="15.75" thickBot="1" x14ac:dyDescent="0.3">
      <c r="A11" s="5">
        <v>3</v>
      </c>
      <c r="B11" s="6">
        <v>6020400</v>
      </c>
      <c r="C11" s="33" t="s">
        <v>13</v>
      </c>
      <c r="D11" s="12"/>
      <c r="E11" s="22">
        <v>240000</v>
      </c>
      <c r="F11" s="18">
        <v>227880</v>
      </c>
      <c r="G11" s="21">
        <f t="shared" si="0"/>
        <v>12120</v>
      </c>
      <c r="H11" s="9" t="s">
        <v>8</v>
      </c>
      <c r="I11" s="10" t="s">
        <v>39</v>
      </c>
      <c r="J11" s="11" t="s">
        <v>9</v>
      </c>
    </row>
    <row r="12" spans="1:10" ht="15.75" thickBot="1" x14ac:dyDescent="0.3">
      <c r="A12" s="5">
        <v>4</v>
      </c>
      <c r="B12" s="6">
        <v>6020400</v>
      </c>
      <c r="C12" s="33" t="s">
        <v>14</v>
      </c>
      <c r="D12" s="12"/>
      <c r="E12" s="22">
        <v>120000</v>
      </c>
      <c r="F12" s="18">
        <f>44619+15600+59780</f>
        <v>119999</v>
      </c>
      <c r="G12" s="21">
        <f>E12-F12</f>
        <v>1</v>
      </c>
      <c r="H12" s="9" t="s">
        <v>8</v>
      </c>
      <c r="I12" s="10" t="s">
        <v>37</v>
      </c>
      <c r="J12" s="11" t="s">
        <v>9</v>
      </c>
    </row>
    <row r="13" spans="1:10" ht="15.75" thickBot="1" x14ac:dyDescent="0.3">
      <c r="A13" s="5">
        <v>5</v>
      </c>
      <c r="B13" s="6">
        <v>6022002</v>
      </c>
      <c r="C13" s="33" t="s">
        <v>15</v>
      </c>
      <c r="D13" s="12"/>
      <c r="E13" s="22">
        <v>240000</v>
      </c>
      <c r="F13" s="21">
        <v>240000</v>
      </c>
      <c r="G13" s="21">
        <f>E13-F13</f>
        <v>0</v>
      </c>
      <c r="H13" s="9" t="s">
        <v>8</v>
      </c>
      <c r="I13" s="10" t="s">
        <v>38</v>
      </c>
      <c r="J13" s="11" t="s">
        <v>9</v>
      </c>
    </row>
    <row r="14" spans="1:10" ht="15.75" thickBot="1" x14ac:dyDescent="0.3">
      <c r="A14" s="5">
        <v>6</v>
      </c>
      <c r="B14" s="6">
        <v>6022003</v>
      </c>
      <c r="C14" s="33" t="s">
        <v>16</v>
      </c>
      <c r="D14" s="12"/>
      <c r="E14" s="22">
        <v>96000</v>
      </c>
      <c r="F14" s="21">
        <v>47363</v>
      </c>
      <c r="G14" s="21">
        <f t="shared" ref="G14:G33" si="1">E14-F14</f>
        <v>48637</v>
      </c>
      <c r="H14" s="9" t="s">
        <v>8</v>
      </c>
      <c r="I14" s="10" t="s">
        <v>38</v>
      </c>
      <c r="J14" s="11" t="s">
        <v>9</v>
      </c>
    </row>
    <row r="15" spans="1:10" ht="15.75" thickBot="1" x14ac:dyDescent="0.3">
      <c r="A15" s="5">
        <v>7</v>
      </c>
      <c r="B15" s="6">
        <v>6022004</v>
      </c>
      <c r="C15" s="33" t="s">
        <v>17</v>
      </c>
      <c r="D15" s="12"/>
      <c r="E15" s="22">
        <v>108000</v>
      </c>
      <c r="F15" s="21">
        <f>20115+3100</f>
        <v>23215</v>
      </c>
      <c r="G15" s="21">
        <f t="shared" si="1"/>
        <v>84785</v>
      </c>
      <c r="H15" s="9" t="s">
        <v>8</v>
      </c>
      <c r="I15" s="10" t="s">
        <v>38</v>
      </c>
      <c r="J15" s="11" t="s">
        <v>9</v>
      </c>
    </row>
    <row r="16" spans="1:10" ht="15.75" thickBot="1" x14ac:dyDescent="0.3">
      <c r="A16" s="5">
        <v>8</v>
      </c>
      <c r="B16" s="6">
        <v>6022005</v>
      </c>
      <c r="C16" s="34" t="s">
        <v>18</v>
      </c>
      <c r="D16" s="12"/>
      <c r="E16" s="22">
        <v>324000</v>
      </c>
      <c r="F16" s="21">
        <v>67790</v>
      </c>
      <c r="G16" s="21">
        <f t="shared" si="1"/>
        <v>256210</v>
      </c>
      <c r="H16" s="9" t="s">
        <v>8</v>
      </c>
      <c r="I16" s="10" t="s">
        <v>38</v>
      </c>
      <c r="J16" s="11" t="s">
        <v>9</v>
      </c>
    </row>
    <row r="17" spans="1:17" ht="15.75" thickBot="1" x14ac:dyDescent="0.3">
      <c r="A17" s="5">
        <v>9</v>
      </c>
      <c r="B17" s="13">
        <v>6022006</v>
      </c>
      <c r="C17" s="34" t="s">
        <v>21</v>
      </c>
      <c r="D17" s="12"/>
      <c r="E17" s="22">
        <v>1200</v>
      </c>
      <c r="F17" s="18" t="s">
        <v>44</v>
      </c>
      <c r="G17" s="21">
        <v>1200</v>
      </c>
      <c r="H17" s="9" t="s">
        <v>8</v>
      </c>
      <c r="I17" s="10" t="s">
        <v>39</v>
      </c>
      <c r="J17" s="11" t="s">
        <v>9</v>
      </c>
    </row>
    <row r="18" spans="1:17" ht="15.75" thickBot="1" x14ac:dyDescent="0.3">
      <c r="A18" s="5">
        <v>10</v>
      </c>
      <c r="B18" s="13">
        <v>6029999</v>
      </c>
      <c r="C18" s="34" t="s">
        <v>20</v>
      </c>
      <c r="D18" s="12"/>
      <c r="E18" s="22">
        <v>120000</v>
      </c>
      <c r="F18" s="21">
        <v>120000</v>
      </c>
      <c r="G18" s="21">
        <f t="shared" si="1"/>
        <v>0</v>
      </c>
      <c r="H18" s="9" t="s">
        <v>8</v>
      </c>
      <c r="I18" s="10" t="s">
        <v>37</v>
      </c>
      <c r="J18" s="11" t="s">
        <v>9</v>
      </c>
    </row>
    <row r="19" spans="1:17" x14ac:dyDescent="0.25">
      <c r="A19" s="5">
        <v>11</v>
      </c>
      <c r="B19" s="6">
        <v>6023100</v>
      </c>
      <c r="C19" s="34" t="s">
        <v>19</v>
      </c>
      <c r="D19" s="8"/>
      <c r="E19" s="22">
        <v>2400000</v>
      </c>
      <c r="F19" s="18">
        <v>2399926</v>
      </c>
      <c r="G19" s="21">
        <f>E19-F19</f>
        <v>74</v>
      </c>
      <c r="H19" s="9" t="s">
        <v>8</v>
      </c>
      <c r="I19" s="10" t="s">
        <v>40</v>
      </c>
      <c r="J19" s="11" t="s">
        <v>9</v>
      </c>
    </row>
    <row r="20" spans="1:17" x14ac:dyDescent="0.25">
      <c r="A20" s="5">
        <v>12</v>
      </c>
      <c r="B20" s="6">
        <v>6023200</v>
      </c>
      <c r="C20" s="35" t="s">
        <v>22</v>
      </c>
      <c r="D20" s="8"/>
      <c r="E20" s="22">
        <v>947496</v>
      </c>
      <c r="F20" s="21">
        <f>45000+95400+771600</f>
        <v>912000</v>
      </c>
      <c r="G20" s="21">
        <f t="shared" si="1"/>
        <v>35496</v>
      </c>
      <c r="H20" s="9" t="s">
        <v>8</v>
      </c>
      <c r="I20" s="10" t="s">
        <v>39</v>
      </c>
      <c r="J20" s="11" t="s">
        <v>9</v>
      </c>
    </row>
    <row r="21" spans="1:17" x14ac:dyDescent="0.25">
      <c r="A21" s="12">
        <v>13</v>
      </c>
      <c r="B21" s="14">
        <v>6023201</v>
      </c>
      <c r="C21" s="36" t="s">
        <v>23</v>
      </c>
      <c r="D21" s="12"/>
      <c r="E21" s="22">
        <v>120000</v>
      </c>
      <c r="F21" s="21">
        <f>119800</f>
        <v>119800</v>
      </c>
      <c r="G21" s="8">
        <f>E21-F21</f>
        <v>200</v>
      </c>
      <c r="H21" s="9" t="s">
        <v>8</v>
      </c>
      <c r="I21" s="10" t="s">
        <v>37</v>
      </c>
      <c r="J21" s="11" t="s">
        <v>9</v>
      </c>
    </row>
    <row r="22" spans="1:17" x14ac:dyDescent="0.25">
      <c r="A22" s="12">
        <v>14</v>
      </c>
      <c r="B22" s="6">
        <v>6023300</v>
      </c>
      <c r="C22" s="36" t="s">
        <v>24</v>
      </c>
      <c r="D22" s="12"/>
      <c r="E22" s="22">
        <v>210000</v>
      </c>
      <c r="F22" s="8">
        <f>32003+124800+5455+1960+35900</f>
        <v>200118</v>
      </c>
      <c r="G22" s="21">
        <f t="shared" si="1"/>
        <v>9882</v>
      </c>
      <c r="H22" s="9" t="s">
        <v>8</v>
      </c>
      <c r="I22" s="10" t="s">
        <v>39</v>
      </c>
      <c r="J22" s="11" t="s">
        <v>9</v>
      </c>
      <c r="L22" s="31"/>
      <c r="M22" s="30"/>
    </row>
    <row r="23" spans="1:17" x14ac:dyDescent="0.25">
      <c r="A23" s="12">
        <v>15</v>
      </c>
      <c r="B23" s="14">
        <v>6023202</v>
      </c>
      <c r="C23" s="36" t="s">
        <v>25</v>
      </c>
      <c r="D23" s="8"/>
      <c r="E23" s="20">
        <v>264504</v>
      </c>
      <c r="F23" s="18">
        <f>32400+6490+1960+5856+1960+10347+3920</f>
        <v>62933</v>
      </c>
      <c r="G23" s="21">
        <f t="shared" si="1"/>
        <v>201571</v>
      </c>
      <c r="H23" s="9" t="s">
        <v>8</v>
      </c>
      <c r="I23" s="10" t="s">
        <v>39</v>
      </c>
      <c r="J23" s="16" t="s">
        <v>9</v>
      </c>
      <c r="L23" s="30"/>
    </row>
    <row r="24" spans="1:17" x14ac:dyDescent="0.25">
      <c r="A24" s="12">
        <v>16</v>
      </c>
      <c r="B24" s="6">
        <v>6025200</v>
      </c>
      <c r="C24" s="36" t="s">
        <v>26</v>
      </c>
      <c r="D24" s="12"/>
      <c r="E24" s="20">
        <v>120000</v>
      </c>
      <c r="F24" s="18">
        <f>21600+8400+49500+33750</f>
        <v>113250</v>
      </c>
      <c r="G24" s="21">
        <f>E24-F24</f>
        <v>6750</v>
      </c>
      <c r="H24" s="9" t="s">
        <v>8</v>
      </c>
      <c r="I24" s="10" t="s">
        <v>37</v>
      </c>
      <c r="J24" s="16" t="s">
        <v>9</v>
      </c>
    </row>
    <row r="25" spans="1:17" x14ac:dyDescent="0.25">
      <c r="A25" s="12">
        <v>17</v>
      </c>
      <c r="B25" s="6">
        <v>6025201</v>
      </c>
      <c r="C25" s="36" t="s">
        <v>27</v>
      </c>
      <c r="D25" s="6"/>
      <c r="E25" s="24">
        <v>456000</v>
      </c>
      <c r="F25" s="24">
        <f>369600+84000</f>
        <v>453600</v>
      </c>
      <c r="G25" s="21">
        <f t="shared" si="1"/>
        <v>2400</v>
      </c>
      <c r="H25" s="9" t="s">
        <v>8</v>
      </c>
      <c r="I25" s="10" t="s">
        <v>39</v>
      </c>
      <c r="J25" s="16" t="s">
        <v>9</v>
      </c>
    </row>
    <row r="26" spans="1:17" x14ac:dyDescent="0.25">
      <c r="A26" s="12">
        <v>18</v>
      </c>
      <c r="B26" s="14">
        <v>6020300</v>
      </c>
      <c r="C26" s="36" t="s">
        <v>28</v>
      </c>
      <c r="D26" s="17"/>
      <c r="E26" s="26">
        <v>12000</v>
      </c>
      <c r="F26" s="28" t="s">
        <v>44</v>
      </c>
      <c r="G26" s="21">
        <v>12000</v>
      </c>
      <c r="H26" s="9" t="s">
        <v>8</v>
      </c>
      <c r="I26" s="10" t="s">
        <v>39</v>
      </c>
      <c r="J26" s="16" t="s">
        <v>9</v>
      </c>
      <c r="Q26" s="37"/>
    </row>
    <row r="27" spans="1:17" x14ac:dyDescent="0.25">
      <c r="A27" s="12">
        <v>19</v>
      </c>
      <c r="B27" s="13">
        <v>6029999</v>
      </c>
      <c r="C27" s="36" t="s">
        <v>29</v>
      </c>
      <c r="D27" s="23"/>
      <c r="E27" s="27">
        <v>100000</v>
      </c>
      <c r="F27" s="29" t="s">
        <v>44</v>
      </c>
      <c r="G27" s="21">
        <v>100000</v>
      </c>
      <c r="H27" s="9" t="s">
        <v>8</v>
      </c>
      <c r="I27" s="11" t="s">
        <v>41</v>
      </c>
      <c r="J27" s="16" t="s">
        <v>9</v>
      </c>
      <c r="Q27" s="37"/>
    </row>
    <row r="28" spans="1:17" x14ac:dyDescent="0.25">
      <c r="A28" s="12">
        <v>20</v>
      </c>
      <c r="B28" s="13">
        <v>6029999</v>
      </c>
      <c r="C28" s="36" t="s">
        <v>30</v>
      </c>
      <c r="D28" s="23"/>
      <c r="E28" s="25">
        <v>2070800</v>
      </c>
      <c r="F28" s="25">
        <v>967924</v>
      </c>
      <c r="G28" s="21">
        <f t="shared" si="1"/>
        <v>1102876</v>
      </c>
      <c r="H28" s="9" t="s">
        <v>8</v>
      </c>
      <c r="I28" s="11" t="s">
        <v>38</v>
      </c>
      <c r="J28" s="16" t="s">
        <v>9</v>
      </c>
      <c r="Q28" s="37"/>
    </row>
    <row r="29" spans="1:17" x14ac:dyDescent="0.25">
      <c r="A29" s="12">
        <v>21</v>
      </c>
      <c r="B29" s="13">
        <v>6029999</v>
      </c>
      <c r="C29" s="36" t="s">
        <v>31</v>
      </c>
      <c r="D29" s="23"/>
      <c r="E29" s="25">
        <v>120000</v>
      </c>
      <c r="F29" s="32">
        <f>60000+60000</f>
        <v>120000</v>
      </c>
      <c r="G29" s="21">
        <f t="shared" si="1"/>
        <v>0</v>
      </c>
      <c r="H29" s="9" t="s">
        <v>8</v>
      </c>
      <c r="I29" s="11" t="s">
        <v>37</v>
      </c>
      <c r="J29" s="16" t="s">
        <v>9</v>
      </c>
      <c r="Q29" s="38"/>
    </row>
    <row r="30" spans="1:17" x14ac:dyDescent="0.25">
      <c r="A30" s="12">
        <v>22</v>
      </c>
      <c r="B30" s="13">
        <v>6029999</v>
      </c>
      <c r="C30" s="36" t="s">
        <v>32</v>
      </c>
      <c r="D30" s="23"/>
      <c r="E30" s="25">
        <v>40000</v>
      </c>
      <c r="F30" s="29" t="s">
        <v>44</v>
      </c>
      <c r="G30" s="21">
        <v>40000</v>
      </c>
      <c r="H30" s="9" t="s">
        <v>8</v>
      </c>
      <c r="I30" s="11" t="s">
        <v>38</v>
      </c>
      <c r="J30" s="16" t="s">
        <v>9</v>
      </c>
      <c r="Q30" s="39"/>
    </row>
    <row r="31" spans="1:17" x14ac:dyDescent="0.25">
      <c r="A31" s="12">
        <v>23</v>
      </c>
      <c r="B31" s="13">
        <v>6029999</v>
      </c>
      <c r="C31" s="36" t="s">
        <v>33</v>
      </c>
      <c r="D31" s="23"/>
      <c r="E31" s="25">
        <v>240000</v>
      </c>
      <c r="F31" s="40">
        <v>229500</v>
      </c>
      <c r="G31" s="21">
        <f>E31-F31</f>
        <v>10500</v>
      </c>
      <c r="H31" s="9" t="s">
        <v>8</v>
      </c>
      <c r="I31" s="11" t="s">
        <v>37</v>
      </c>
      <c r="J31" s="16" t="s">
        <v>9</v>
      </c>
    </row>
    <row r="32" spans="1:17" x14ac:dyDescent="0.25">
      <c r="A32" s="12">
        <v>24</v>
      </c>
      <c r="B32" s="13">
        <v>6029999</v>
      </c>
      <c r="C32" s="36" t="s">
        <v>34</v>
      </c>
      <c r="D32" s="23"/>
      <c r="E32" s="25">
        <v>120000</v>
      </c>
      <c r="F32" s="29" t="s">
        <v>44</v>
      </c>
      <c r="G32" s="21">
        <v>120000</v>
      </c>
      <c r="H32" s="9" t="s">
        <v>8</v>
      </c>
      <c r="I32" s="11" t="s">
        <v>38</v>
      </c>
      <c r="J32" s="16" t="s">
        <v>9</v>
      </c>
    </row>
    <row r="33" spans="1:10" x14ac:dyDescent="0.25">
      <c r="A33" s="12">
        <v>25</v>
      </c>
      <c r="B33" s="13">
        <v>6029999</v>
      </c>
      <c r="C33" s="36" t="s">
        <v>35</v>
      </c>
      <c r="D33" s="23"/>
      <c r="E33" s="25">
        <v>840000</v>
      </c>
      <c r="F33" s="25">
        <v>612405</v>
      </c>
      <c r="G33" s="21">
        <f t="shared" si="1"/>
        <v>227595</v>
      </c>
      <c r="H33" s="9" t="s">
        <v>8</v>
      </c>
      <c r="I33" s="11" t="s">
        <v>38</v>
      </c>
      <c r="J33" s="16" t="s">
        <v>9</v>
      </c>
    </row>
    <row r="34" spans="1:10" x14ac:dyDescent="0.25">
      <c r="A34" s="12">
        <v>26</v>
      </c>
      <c r="B34" s="13">
        <v>6029999</v>
      </c>
      <c r="C34" s="36" t="s">
        <v>48</v>
      </c>
      <c r="D34" s="23"/>
      <c r="E34" s="25">
        <v>120000</v>
      </c>
      <c r="F34" s="25">
        <v>117600</v>
      </c>
      <c r="G34" s="21">
        <f>E34-F34</f>
        <v>2400</v>
      </c>
      <c r="H34" s="9" t="s">
        <v>8</v>
      </c>
      <c r="I34" s="10" t="s">
        <v>37</v>
      </c>
      <c r="J34" s="16" t="s">
        <v>9</v>
      </c>
    </row>
    <row r="35" spans="1:10" x14ac:dyDescent="0.25">
      <c r="A35" s="12">
        <v>27</v>
      </c>
      <c r="B35" s="6">
        <v>6020400</v>
      </c>
      <c r="C35" s="36" t="s">
        <v>49</v>
      </c>
      <c r="D35" s="23"/>
      <c r="E35" s="25">
        <v>120000</v>
      </c>
      <c r="F35" s="25">
        <v>117600</v>
      </c>
      <c r="G35" s="21">
        <f>E35-F35</f>
        <v>2400</v>
      </c>
      <c r="H35" s="9" t="s">
        <v>8</v>
      </c>
      <c r="I35" s="10" t="s">
        <v>37</v>
      </c>
      <c r="J35" s="16" t="s">
        <v>9</v>
      </c>
    </row>
    <row r="36" spans="1:10" x14ac:dyDescent="0.25">
      <c r="A36" s="12">
        <v>28</v>
      </c>
      <c r="B36" s="13">
        <v>6029999</v>
      </c>
      <c r="C36" s="36" t="s">
        <v>50</v>
      </c>
      <c r="D36" s="23"/>
      <c r="E36" s="25">
        <v>120000</v>
      </c>
      <c r="F36" s="25">
        <f>86340</f>
        <v>86340</v>
      </c>
      <c r="G36" s="21">
        <f>E36-F36</f>
        <v>33660</v>
      </c>
      <c r="H36" s="9" t="s">
        <v>8</v>
      </c>
      <c r="I36" s="10" t="s">
        <v>37</v>
      </c>
      <c r="J36" s="16" t="s">
        <v>9</v>
      </c>
    </row>
    <row r="37" spans="1:10" x14ac:dyDescent="0.25">
      <c r="A37" s="12">
        <v>29</v>
      </c>
      <c r="B37" s="13">
        <v>6029999</v>
      </c>
      <c r="C37" s="36" t="s">
        <v>51</v>
      </c>
      <c r="D37" s="23"/>
      <c r="E37" s="25">
        <v>120000</v>
      </c>
      <c r="F37" s="25">
        <f>80100+31600</f>
        <v>111700</v>
      </c>
      <c r="G37" s="21">
        <f>E37-F37</f>
        <v>8300</v>
      </c>
      <c r="H37" s="9" t="s">
        <v>8</v>
      </c>
      <c r="I37" s="10" t="s">
        <v>37</v>
      </c>
      <c r="J37" s="16" t="s">
        <v>9</v>
      </c>
    </row>
    <row r="38" spans="1:10" x14ac:dyDescent="0.25">
      <c r="A38" s="5"/>
      <c r="B38" s="6"/>
      <c r="C38" s="19" t="s">
        <v>10</v>
      </c>
      <c r="D38" s="23"/>
      <c r="E38" s="25">
        <v>10630000</v>
      </c>
      <c r="F38" s="25">
        <f>SUM(F9:F37)</f>
        <v>8184842</v>
      </c>
      <c r="G38" s="25">
        <f>SUM(G9:G37)</f>
        <v>2445158</v>
      </c>
      <c r="H38" s="11"/>
      <c r="I38" s="23"/>
      <c r="J38" s="23"/>
    </row>
    <row r="39" spans="1:10" x14ac:dyDescent="0.25">
      <c r="A39" s="1"/>
      <c r="B39" s="1"/>
      <c r="C39" s="1"/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Shpenzimet e bera per  vitin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</dc:creator>
  <cp:lastModifiedBy>Enxhi</cp:lastModifiedBy>
  <cp:lastPrinted>2021-02-02T11:13:35Z</cp:lastPrinted>
  <dcterms:created xsi:type="dcterms:W3CDTF">2020-07-07T11:32:54Z</dcterms:created>
  <dcterms:modified xsi:type="dcterms:W3CDTF">2021-03-29T11:12:43Z</dcterms:modified>
</cp:coreProperties>
</file>